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3"/>
  <c r="E19"/>
  <c r="E4"/>
  <c r="E5"/>
  <c r="E6"/>
  <c r="E7"/>
  <c r="E8"/>
  <c r="E9"/>
  <c r="E10"/>
  <c r="E11"/>
  <c r="E12"/>
  <c r="E13"/>
  <c r="E14"/>
  <c r="E15"/>
  <c r="E16"/>
  <c r="E17"/>
  <c r="E18"/>
  <c r="E20"/>
  <c r="E21"/>
  <c r="E22"/>
  <c r="E23"/>
  <c r="E24"/>
  <c r="E3"/>
  <c r="F39"/>
  <c r="F40"/>
  <c r="F41"/>
  <c r="F38"/>
  <c r="G30"/>
  <c r="G31"/>
  <c r="G32"/>
  <c r="G33"/>
  <c r="G34"/>
  <c r="G35"/>
  <c r="G36"/>
  <c r="G29"/>
  <c r="F29"/>
  <c r="F30"/>
  <c r="F31"/>
  <c r="F32"/>
  <c r="F33"/>
  <c r="F34"/>
  <c r="F35"/>
  <c r="F36"/>
</calcChain>
</file>

<file path=xl/sharedStrings.xml><?xml version="1.0" encoding="utf-8"?>
<sst xmlns="http://schemas.openxmlformats.org/spreadsheetml/2006/main" count="91" uniqueCount="75">
  <si>
    <t>Ref.  Part No.</t>
  </si>
  <si>
    <t>Description</t>
  </si>
  <si>
    <t>Qty.</t>
  </si>
  <si>
    <t>Screw, TCTC 4x30 INOX</t>
  </si>
  <si>
    <t>Washer, uni 6593 4x12 INOX</t>
  </si>
  <si>
    <t>Suction accessory connection</t>
  </si>
  <si>
    <t>Gasket for accessory connection</t>
  </si>
  <si>
    <t>M4 split threaded rivet</t>
  </si>
  <si>
    <t>Bushing</t>
  </si>
  <si>
    <t>FLEX pipe, 120 mm</t>
  </si>
  <si>
    <t>Self tapping screw 3.9 x 13</t>
  </si>
  <si>
    <t>3137 O-ring</t>
  </si>
  <si>
    <t>FLEX pipe, 250 mm</t>
  </si>
  <si>
    <t>Ball for float</t>
  </si>
  <si>
    <t>Cage for float</t>
  </si>
  <si>
    <t>Rubber pad for bin</t>
  </si>
  <si>
    <t>Mousse kit for tank</t>
  </si>
  <si>
    <t>Recycling tank</t>
  </si>
  <si>
    <t>Solvent tank</t>
  </si>
  <si>
    <t>Accessory; tank</t>
  </si>
  <si>
    <t>Frame</t>
  </si>
  <si>
    <t>* refer to Code Table, below</t>
  </si>
  <si>
    <t>Code Table</t>
  </si>
  <si>
    <t>Ref.  Description</t>
  </si>
  <si>
    <t>PN: Red</t>
  </si>
  <si>
    <t>PN: Blue</t>
  </si>
  <si>
    <t>PN: Grey</t>
  </si>
  <si>
    <t>PN: Lt. Blue</t>
  </si>
  <si>
    <t>9.  Cover</t>
  </si>
  <si>
    <t>Cover complete</t>
  </si>
  <si>
    <t>Cover - L15C</t>
  </si>
  <si>
    <t>Cover complete - L15C</t>
  </si>
  <si>
    <t>14.  Bonnet</t>
  </si>
  <si>
    <t>Bonnet - L15C</t>
  </si>
  <si>
    <t>16.  Drawer</t>
  </si>
  <si>
    <t>Drawer complete</t>
  </si>
  <si>
    <t>PN: White</t>
  </si>
  <si>
    <t>PN: Black</t>
  </si>
  <si>
    <t>18.  Recycling tank</t>
  </si>
  <si>
    <t>19.  Solvent tank</t>
  </si>
  <si>
    <t>20.  Accessory tank</t>
  </si>
  <si>
    <t>21.  Frame</t>
  </si>
  <si>
    <t>Bonnet RED</t>
  </si>
  <si>
    <t>Drawer RED</t>
  </si>
  <si>
    <t>16A</t>
  </si>
  <si>
    <t>Drawer GREY</t>
  </si>
  <si>
    <t>Cover Complete RED</t>
  </si>
  <si>
    <t>E89083</t>
  </si>
  <si>
    <t>E89050</t>
  </si>
  <si>
    <t>E89038</t>
  </si>
  <si>
    <t>E89065</t>
  </si>
  <si>
    <t>E89048</t>
  </si>
  <si>
    <t>E89049</t>
  </si>
  <si>
    <t>E89068</t>
  </si>
  <si>
    <t>E89067</t>
  </si>
  <si>
    <t>E89492</t>
  </si>
  <si>
    <t>E89066</t>
  </si>
  <si>
    <t>E87915</t>
  </si>
  <si>
    <t>E89059</t>
  </si>
  <si>
    <t>E89037</t>
  </si>
  <si>
    <t>E89014</t>
  </si>
  <si>
    <t>REF</t>
  </si>
  <si>
    <t>SKU</t>
  </si>
  <si>
    <t>Washer</t>
  </si>
  <si>
    <t>Flex Pipe 120mm</t>
  </si>
  <si>
    <t>Screw, M6 x 16 Pan Head Allen</t>
  </si>
  <si>
    <t>O-Ring</t>
  </si>
  <si>
    <t>Flex Pipe 250mm</t>
  </si>
  <si>
    <t>Bonnet for GS-15, Red</t>
  </si>
  <si>
    <t>Front cover  (red)</t>
  </si>
  <si>
    <t>Front cover  (gray)</t>
  </si>
  <si>
    <t>Mousse Kit for Tank</t>
  </si>
  <si>
    <t>Complete Recycling Tank</t>
  </si>
  <si>
    <t>Grout Machine Solution Tank</t>
  </si>
  <si>
    <t>Complete Cover, Red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</si>
</sst>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rgb="FF000000"/>
      <name val="Arial Bold Italic"/>
    </font>
    <font>
      <sz val="8"/>
      <color rgb="FF000000"/>
      <name val="Arial"/>
      <family val="2"/>
    </font>
    <font>
      <sz val="8"/>
      <color rgb="FF000000"/>
      <name val="Arial Italic"/>
    </font>
    <font>
      <sz val="11"/>
      <color rgb="FF000000"/>
      <name val="Arial Bold"/>
    </font>
    <font>
      <sz val="9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1" fontId="5" fillId="0" borderId="0" xfId="0" applyNumberFormat="1" applyFont="1"/>
    <xf numFmtId="0" fontId="2" fillId="0" borderId="0" xfId="0" applyNumberFormat="1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3"/>
  <sheetViews>
    <sheetView workbookViewId="0">
      <selection activeCell="G3" sqref="G3:G24"/>
    </sheetView>
  </sheetViews>
  <sheetFormatPr defaultRowHeight="15"/>
  <cols>
    <col min="1" max="1" width="16.85546875" bestFit="1" customWidth="1"/>
    <col min="2" max="2" width="21.7109375" bestFit="1" customWidth="1"/>
    <col min="3" max="3" width="24.5703125" bestFit="1" customWidth="1"/>
    <col min="4" max="4" width="8.5703125" bestFit="1" customWidth="1"/>
    <col min="5" max="5" width="14.85546875" customWidth="1"/>
    <col min="7" max="7" width="47.7109375" customWidth="1"/>
  </cols>
  <sheetData>
    <row r="2" spans="1:7">
      <c r="A2" s="1" t="s">
        <v>0</v>
      </c>
      <c r="C2" s="1" t="s">
        <v>1</v>
      </c>
      <c r="D2" s="1" t="s">
        <v>2</v>
      </c>
    </row>
    <row r="3" spans="1:7">
      <c r="A3" s="2">
        <v>1</v>
      </c>
      <c r="B3" s="3">
        <v>1105802</v>
      </c>
      <c r="C3" s="4" t="s">
        <v>3</v>
      </c>
      <c r="D3" s="3">
        <v>1</v>
      </c>
      <c r="E3" t="e">
        <f>VLOOKUP(B3,[1]Sheet2!$F$2:$I$17496,4,FALSE)</f>
        <v>#N/A</v>
      </c>
      <c r="G3" s="17" t="str">
        <f>IFERROR(VLOOKUP(TRIM(B3),[2]!Table_Query_from_BetcoViews[[AlternateID]:[ItemDescr2]],5,FALSE),C3)</f>
        <v>Screw, TCTC 4x30 INOX</v>
      </c>
    </row>
    <row r="4" spans="1:7">
      <c r="A4" s="2">
        <v>2</v>
      </c>
      <c r="B4" s="3">
        <v>1105330</v>
      </c>
      <c r="C4" s="4" t="s">
        <v>4</v>
      </c>
      <c r="D4" s="3">
        <v>1</v>
      </c>
      <c r="E4" t="str">
        <f>VLOOKUP(B4,[1]Sheet2!$F$2:$I$17496,4,FALSE)</f>
        <v xml:space="preserve">E8908300                      </v>
      </c>
      <c r="G4" s="17" t="str">
        <f>IFERROR(VLOOKUP(TRIM(B4),[2]!Table_Query_from_BetcoViews[[AlternateID]:[ItemDescr2]],5,FALSE),C4)</f>
        <v>Washer</v>
      </c>
    </row>
    <row r="5" spans="1:7">
      <c r="A5" s="2">
        <v>3</v>
      </c>
      <c r="B5" s="3">
        <v>21202039</v>
      </c>
      <c r="C5" s="4" t="s">
        <v>5</v>
      </c>
      <c r="D5" s="3">
        <v>1</v>
      </c>
      <c r="E5" t="e">
        <f>VLOOKUP(B5,[1]Sheet2!$F$2:$I$17496,4,FALSE)</f>
        <v>#N/A</v>
      </c>
      <c r="G5" s="17" t="str">
        <f>IFERROR(VLOOKUP(TRIM(B5),[2]!Table_Query_from_BetcoViews[[AlternateID]:[ItemDescr2]],5,FALSE),C5)</f>
        <v>Suction accessory connection</v>
      </c>
    </row>
    <row r="6" spans="1:7">
      <c r="A6" s="2">
        <v>4</v>
      </c>
      <c r="B6" s="3">
        <v>21602009</v>
      </c>
      <c r="C6" s="4" t="s">
        <v>6</v>
      </c>
      <c r="D6" s="3">
        <v>1</v>
      </c>
      <c r="E6" t="e">
        <f>VLOOKUP(B6,[1]Sheet2!$F$2:$I$17496,4,FALSE)</f>
        <v>#N/A</v>
      </c>
      <c r="G6" s="17" t="str">
        <f>IFERROR(VLOOKUP(TRIM(B6),[2]!Table_Query_from_BetcoViews[[AlternateID]:[ItemDescr2]],5,FALSE),C6)</f>
        <v>Gasket for accessory connection</v>
      </c>
    </row>
    <row r="7" spans="1:7">
      <c r="A7" s="2">
        <v>5</v>
      </c>
      <c r="B7" s="3">
        <v>1105806</v>
      </c>
      <c r="C7" s="4" t="s">
        <v>7</v>
      </c>
      <c r="D7" s="3">
        <v>1</v>
      </c>
      <c r="E7" t="e">
        <f>VLOOKUP(B7,[1]Sheet2!$F$2:$I$17496,4,FALSE)</f>
        <v>#N/A</v>
      </c>
      <c r="G7" s="17" t="str">
        <f>IFERROR(VLOOKUP(TRIM(B7),[2]!Table_Query_from_BetcoViews[[AlternateID]:[ItemDescr2]],5,FALSE),C7)</f>
        <v>M4 split threaded rivet</v>
      </c>
    </row>
    <row r="8" spans="1:7">
      <c r="A8" s="2">
        <v>6</v>
      </c>
      <c r="B8" s="3">
        <v>21102023</v>
      </c>
      <c r="C8" s="4" t="s">
        <v>8</v>
      </c>
      <c r="D8" s="3">
        <v>1</v>
      </c>
      <c r="E8" t="e">
        <f>VLOOKUP(B8,[1]Sheet2!$F$2:$I$17496,4,FALSE)</f>
        <v>#N/A</v>
      </c>
      <c r="G8" s="17" t="str">
        <f>IFERROR(VLOOKUP(TRIM(B8),[2]!Table_Query_from_BetcoViews[[AlternateID]:[ItemDescr2]],5,FALSE),C8)</f>
        <v>Bushing</v>
      </c>
    </row>
    <row r="9" spans="1:7">
      <c r="A9" s="2">
        <v>7</v>
      </c>
      <c r="B9" s="3">
        <v>25002008</v>
      </c>
      <c r="C9" s="4" t="s">
        <v>9</v>
      </c>
      <c r="D9" s="3">
        <v>1</v>
      </c>
      <c r="E9" t="str">
        <f>VLOOKUP(B9,[1]Sheet2!$F$2:$I$17496,4,FALSE)</f>
        <v xml:space="preserve">E8905000                      </v>
      </c>
      <c r="G9" s="17" t="str">
        <f>IFERROR(VLOOKUP(TRIM(B9),[2]!Table_Query_from_BetcoViews[[AlternateID]:[ItemDescr2]],5,FALSE),C9)</f>
        <v>Flex Pipe 120mm</v>
      </c>
    </row>
    <row r="10" spans="1:7">
      <c r="A10" s="2">
        <v>8</v>
      </c>
      <c r="B10" s="3">
        <v>1105793</v>
      </c>
      <c r="C10" s="4" t="s">
        <v>10</v>
      </c>
      <c r="D10" s="3">
        <v>4</v>
      </c>
      <c r="E10" t="str">
        <f>VLOOKUP(B10,[1]Sheet2!$F$2:$I$17496,4,FALSE)</f>
        <v xml:space="preserve">E8903800                      </v>
      </c>
      <c r="G10" s="17" t="str">
        <f>IFERROR(VLOOKUP(TRIM(B10),[2]!Table_Query_from_BetcoViews[[AlternateID]:[ItemDescr2]],5,FALSE),C10)</f>
        <v>Screw, M6 x 16 Pan Head Allen</v>
      </c>
    </row>
    <row r="11" spans="1:7">
      <c r="A11" s="2">
        <v>9</v>
      </c>
      <c r="B11" s="8">
        <v>23102035</v>
      </c>
      <c r="C11" s="4" t="s">
        <v>46</v>
      </c>
      <c r="D11" s="3">
        <v>1</v>
      </c>
      <c r="E11" t="str">
        <f>VLOOKUP(B11,[1]Sheet2!$F$2:$I$17496,4,FALSE)</f>
        <v xml:space="preserve">E8906500                      </v>
      </c>
      <c r="G11" s="17" t="str">
        <f>IFERROR(VLOOKUP(TRIM(B11),[2]!Table_Query_from_BetcoViews[[AlternateID]:[ItemDescr2]],5,FALSE),C11)</f>
        <v>Complete Cover for Grout Machine, Red</v>
      </c>
    </row>
    <row r="12" spans="1:7">
      <c r="A12" s="2">
        <v>10</v>
      </c>
      <c r="B12" s="3">
        <v>1160048</v>
      </c>
      <c r="C12" s="4" t="s">
        <v>11</v>
      </c>
      <c r="D12" s="3">
        <v>2</v>
      </c>
      <c r="E12" t="str">
        <f>VLOOKUP(B12,[1]Sheet2!$F$2:$I$17496,4,FALSE)</f>
        <v xml:space="preserve">E8904800                      </v>
      </c>
      <c r="G12" s="17" t="str">
        <f>IFERROR(VLOOKUP(TRIM(B12),[2]!Table_Query_from_BetcoViews[[AlternateID]:[ItemDescr2]],5,FALSE),C12)</f>
        <v>O-Ring</v>
      </c>
    </row>
    <row r="13" spans="1:7">
      <c r="A13" s="2">
        <v>11</v>
      </c>
      <c r="B13" s="3">
        <v>25002007</v>
      </c>
      <c r="C13" s="4" t="s">
        <v>12</v>
      </c>
      <c r="D13" s="3">
        <v>1</v>
      </c>
      <c r="E13" t="str">
        <f>VLOOKUP(B13,[1]Sheet2!$F$2:$I$17496,4,FALSE)</f>
        <v xml:space="preserve">E8904900                      </v>
      </c>
      <c r="G13" s="17" t="str">
        <f>IFERROR(VLOOKUP(TRIM(B13),[2]!Table_Query_from_BetcoViews[[AlternateID]:[ItemDescr2]],5,FALSE),C13)</f>
        <v>Flex Pipe 250mm</v>
      </c>
    </row>
    <row r="14" spans="1:7">
      <c r="A14" s="2">
        <v>12</v>
      </c>
      <c r="B14" s="3">
        <v>25002004</v>
      </c>
      <c r="C14" s="4" t="s">
        <v>13</v>
      </c>
      <c r="D14" s="3">
        <v>1</v>
      </c>
      <c r="E14" t="str">
        <f>VLOOKUP(B14,[1]Sheet2!$F$2:$I$17496,4,FALSE)</f>
        <v xml:space="preserve">E8906800                      </v>
      </c>
      <c r="G14" s="17" t="str">
        <f>IFERROR(VLOOKUP(TRIM(B14),[2]!Table_Query_from_BetcoViews[[AlternateID]:[ItemDescr2]],5,FALSE),C14)</f>
        <v>Ball for float</v>
      </c>
    </row>
    <row r="15" spans="1:7">
      <c r="A15" s="2">
        <v>13</v>
      </c>
      <c r="B15" s="3">
        <v>25002003</v>
      </c>
      <c r="C15" s="4" t="s">
        <v>14</v>
      </c>
      <c r="D15" s="3">
        <v>1</v>
      </c>
      <c r="E15" t="str">
        <f>VLOOKUP(B15,[1]Sheet2!$F$2:$I$17496,4,FALSE)</f>
        <v xml:space="preserve">E8906700                      </v>
      </c>
      <c r="G15" s="17" t="str">
        <f>IFERROR(VLOOKUP(TRIM(B15),[2]!Table_Query_from_BetcoViews[[AlternateID]:[ItemDescr2]],5,FALSE),C15)</f>
        <v>Cage for float</v>
      </c>
    </row>
    <row r="16" spans="1:7">
      <c r="A16" s="2">
        <v>14</v>
      </c>
      <c r="B16" s="3">
        <v>21202045</v>
      </c>
      <c r="C16" s="4" t="s">
        <v>42</v>
      </c>
      <c r="D16" s="3">
        <v>1</v>
      </c>
      <c r="E16" t="str">
        <f>VLOOKUP(B16,[1]Sheet2!$F$2:$I$17496,4,FALSE)</f>
        <v xml:space="preserve">E8949200                      </v>
      </c>
      <c r="G16" s="17" t="str">
        <f>IFERROR(VLOOKUP(TRIM(B16),[2]!Table_Query_from_BetcoViews[[AlternateID]:[ItemDescr2]],5,FALSE),C16)</f>
        <v>Bonnet for GS-15, Red</v>
      </c>
    </row>
    <row r="17" spans="1:7">
      <c r="A17" s="2">
        <v>15</v>
      </c>
      <c r="B17" s="3">
        <v>21602013</v>
      </c>
      <c r="C17" s="4" t="s">
        <v>15</v>
      </c>
      <c r="D17" s="3">
        <v>2</v>
      </c>
      <c r="E17" t="str">
        <f>VLOOKUP(B17,[1]Sheet2!$F$2:$I$17496,4,FALSE)</f>
        <v xml:space="preserve">E8903800                      </v>
      </c>
      <c r="G17" s="17" t="str">
        <f>IFERROR(VLOOKUP(TRIM(B17),[2]!Table_Query_from_BetcoViews[[AlternateID]:[ItemDescr2]],5,FALSE),C17)</f>
        <v>Screw, M6 x 16 Pan Head Allen</v>
      </c>
    </row>
    <row r="18" spans="1:7">
      <c r="A18" s="2">
        <v>16</v>
      </c>
      <c r="B18" s="3">
        <v>21202075</v>
      </c>
      <c r="C18" s="4" t="s">
        <v>43</v>
      </c>
      <c r="D18" s="3">
        <v>1</v>
      </c>
      <c r="E18" t="str">
        <f>VLOOKUP(B18,[1]Sheet2!$F$2:$I$17496,4,FALSE)</f>
        <v xml:space="preserve">E8906600                      </v>
      </c>
      <c r="G18" s="17" t="str">
        <f>IFERROR(VLOOKUP(TRIM(B18),[2]!Table_Query_from_BetcoViews[[AlternateID]:[ItemDescr2]],5,FALSE),C18)</f>
        <v>Front cover  (red)</v>
      </c>
    </row>
    <row r="19" spans="1:7">
      <c r="A19" s="9" t="s">
        <v>44</v>
      </c>
      <c r="B19" s="3">
        <v>21202076</v>
      </c>
      <c r="C19" s="4" t="s">
        <v>45</v>
      </c>
      <c r="D19" s="3"/>
      <c r="E19" t="str">
        <f>VLOOKUP(B19,[1]Sheet2!$F$2:$I$17496,4,FALSE)</f>
        <v xml:space="preserve">E8791500                      </v>
      </c>
      <c r="G19" s="17" t="str">
        <f>IFERROR(VLOOKUP(TRIM(B19),[2]!Table_Query_from_BetcoViews[[AlternateID]:[ItemDescr2]],5,FALSE),C19)</f>
        <v>Front cover  (gray)</v>
      </c>
    </row>
    <row r="20" spans="1:7">
      <c r="A20" s="3">
        <v>17</v>
      </c>
      <c r="B20" s="3">
        <v>23102001</v>
      </c>
      <c r="C20" s="4" t="s">
        <v>16</v>
      </c>
      <c r="D20" s="3">
        <v>1</v>
      </c>
      <c r="E20" t="str">
        <f>VLOOKUP(B20,[1]Sheet2!$F$2:$I$17496,4,FALSE)</f>
        <v xml:space="preserve">E8905900                      </v>
      </c>
      <c r="G20" s="17" t="str">
        <f>IFERROR(VLOOKUP(TRIM(B20),[2]!Table_Query_from_BetcoViews[[AlternateID]:[ItemDescr2]],5,FALSE),C20)</f>
        <v>Mousse Kit for Tank</v>
      </c>
    </row>
    <row r="21" spans="1:7">
      <c r="A21" s="2">
        <v>18</v>
      </c>
      <c r="B21" s="3">
        <v>21202054</v>
      </c>
      <c r="C21" s="4" t="s">
        <v>17</v>
      </c>
      <c r="D21" s="3">
        <v>1</v>
      </c>
      <c r="E21" t="str">
        <f>VLOOKUP(B21,[1]Sheet2!$F$2:$I$17496,4,FALSE)</f>
        <v xml:space="preserve">E8903700                      </v>
      </c>
      <c r="G21" s="17" t="str">
        <f>IFERROR(VLOOKUP(TRIM(B21),[2]!Table_Query_from_BetcoViews[[AlternateID]:[ItemDescr2]],5,FALSE),C21)</f>
        <v>Complete Recycling Tank</v>
      </c>
    </row>
    <row r="22" spans="1:7">
      <c r="A22" s="2">
        <v>19</v>
      </c>
      <c r="B22" s="3">
        <v>21202055</v>
      </c>
      <c r="C22" s="4" t="s">
        <v>18</v>
      </c>
      <c r="D22" s="3">
        <v>1</v>
      </c>
      <c r="E22" t="str">
        <f>VLOOKUP(B22,[1]Sheet2!$F$2:$I$17496,4,FALSE)</f>
        <v xml:space="preserve">E8901400                      </v>
      </c>
      <c r="G22" s="17" t="str">
        <f>IFERROR(VLOOKUP(TRIM(B22),[2]!Table_Query_from_BetcoViews[[AlternateID]:[ItemDescr2]],5,FALSE),C22)</f>
        <v>Grout Machine Solution Tank</v>
      </c>
    </row>
    <row r="23" spans="1:7">
      <c r="A23" s="2">
        <v>20</v>
      </c>
      <c r="B23" s="4"/>
      <c r="C23" s="4" t="s">
        <v>19</v>
      </c>
      <c r="D23" s="3">
        <v>1</v>
      </c>
      <c r="E23" t="e">
        <f>VLOOKUP(B23,[1]Sheet2!$F$2:$I$17496,4,FALSE)</f>
        <v>#N/A</v>
      </c>
      <c r="G23" s="17" t="str">
        <f>IFERROR(VLOOKUP(TRIM(B23),[2]!Table_Query_from_BetcoViews[[AlternateID]:[ItemDescr2]],5,FALSE),C23)</f>
        <v>Accessory; tank</v>
      </c>
    </row>
    <row r="24" spans="1:7">
      <c r="A24" s="2">
        <v>21</v>
      </c>
      <c r="B24" s="4"/>
      <c r="C24" s="4" t="s">
        <v>20</v>
      </c>
      <c r="D24" s="3">
        <v>1</v>
      </c>
      <c r="E24" t="e">
        <f>VLOOKUP(B24,[1]Sheet2!$F$2:$I$17496,4,FALSE)</f>
        <v>#N/A</v>
      </c>
      <c r="G24" s="17" t="str">
        <f>IFERROR(VLOOKUP(TRIM(B24),[2]!Table_Query_from_BetcoViews[[AlternateID]:[ItemDescr2]],5,FALSE),C24)</f>
        <v>Frame</v>
      </c>
    </row>
    <row r="25" spans="1:7">
      <c r="B25" s="5" t="s">
        <v>21</v>
      </c>
    </row>
    <row r="27" spans="1:7">
      <c r="A27" s="6" t="s">
        <v>22</v>
      </c>
    </row>
    <row r="28" spans="1:7">
      <c r="A28" s="1" t="s">
        <v>23</v>
      </c>
      <c r="B28" s="1" t="s">
        <v>24</v>
      </c>
      <c r="C28" s="1" t="s">
        <v>25</v>
      </c>
      <c r="D28" s="1" t="s">
        <v>26</v>
      </c>
      <c r="E28" s="1" t="s">
        <v>27</v>
      </c>
    </row>
    <row r="29" spans="1:7">
      <c r="A29" s="4" t="s">
        <v>28</v>
      </c>
      <c r="B29" s="3">
        <v>21202058</v>
      </c>
      <c r="C29" s="3">
        <v>21202062</v>
      </c>
      <c r="D29" s="3">
        <v>21202060</v>
      </c>
      <c r="E29" s="3">
        <v>21202059</v>
      </c>
      <c r="F29" t="e">
        <f>VLOOKUP(B29,[1]Sheet2!$F$2:$I$17496,4,FALSE)</f>
        <v>#N/A</v>
      </c>
      <c r="G29" t="e">
        <f>VLOOKUP(D29,[1]Sheet2!$F$2:$I$17496,4,FALSE)</f>
        <v>#N/A</v>
      </c>
    </row>
    <row r="30" spans="1:7">
      <c r="A30" s="4" t="s">
        <v>29</v>
      </c>
      <c r="B30" s="3">
        <v>23102035</v>
      </c>
      <c r="C30" s="3">
        <v>23102039</v>
      </c>
      <c r="D30" s="3">
        <v>23102036</v>
      </c>
      <c r="E30" s="3">
        <v>23102037</v>
      </c>
      <c r="F30" t="str">
        <f>VLOOKUP(B30,[1]Sheet2!$F$2:$I$17496,4,FALSE)</f>
        <v xml:space="preserve">E8906500                      </v>
      </c>
      <c r="G30" t="e">
        <f>VLOOKUP(D30,[1]Sheet2!$F$2:$I$17496,4,FALSE)</f>
        <v>#N/A</v>
      </c>
    </row>
    <row r="31" spans="1:7">
      <c r="A31" s="4" t="s">
        <v>30</v>
      </c>
      <c r="B31" s="3">
        <v>21202071</v>
      </c>
      <c r="C31" s="3">
        <v>21202068</v>
      </c>
      <c r="D31" s="3">
        <v>21202072</v>
      </c>
      <c r="E31" s="3">
        <v>21202067</v>
      </c>
      <c r="F31" t="e">
        <f>VLOOKUP(B31,[1]Sheet2!$F$2:$I$17496,4,FALSE)</f>
        <v>#N/A</v>
      </c>
      <c r="G31" t="e">
        <f>VLOOKUP(D31,[1]Sheet2!$F$2:$I$17496,4,FALSE)</f>
        <v>#N/A</v>
      </c>
    </row>
    <row r="32" spans="1:7">
      <c r="A32" s="4" t="s">
        <v>31</v>
      </c>
      <c r="B32" s="3">
        <v>23102135</v>
      </c>
      <c r="C32" s="3">
        <v>23102139</v>
      </c>
      <c r="D32" s="3">
        <v>23102136</v>
      </c>
      <c r="E32" s="3">
        <v>23102137</v>
      </c>
      <c r="F32" t="e">
        <f>VLOOKUP(B32,[1]Sheet2!$F$2:$I$17496,4,FALSE)</f>
        <v>#N/A</v>
      </c>
      <c r="G32" t="e">
        <f>VLOOKUP(D32,[1]Sheet2!$F$2:$I$17496,4,FALSE)</f>
        <v>#N/A</v>
      </c>
    </row>
    <row r="33" spans="1:7">
      <c r="A33" s="4" t="s">
        <v>32</v>
      </c>
      <c r="B33" s="3">
        <v>21202045</v>
      </c>
      <c r="C33" s="3">
        <v>21202049</v>
      </c>
      <c r="D33" s="3">
        <v>21202048</v>
      </c>
      <c r="E33" s="3">
        <v>21202046</v>
      </c>
      <c r="F33" t="str">
        <f>VLOOKUP(B33,[1]Sheet2!$F$2:$I$17496,4,FALSE)</f>
        <v xml:space="preserve">E8949200                      </v>
      </c>
      <c r="G33" t="e">
        <f>VLOOKUP(D33,[1]Sheet2!$F$2:$I$17496,4,FALSE)</f>
        <v>#N/A</v>
      </c>
    </row>
    <row r="34" spans="1:7">
      <c r="A34" s="4" t="s">
        <v>33</v>
      </c>
      <c r="B34" s="3">
        <v>21202139</v>
      </c>
      <c r="C34" s="3">
        <v>21202142</v>
      </c>
      <c r="D34" s="3">
        <v>21202140</v>
      </c>
      <c r="E34" s="3">
        <v>21202141</v>
      </c>
      <c r="F34" t="e">
        <f>VLOOKUP(B34,[1]Sheet2!$F$2:$I$17496,4,FALSE)</f>
        <v>#N/A</v>
      </c>
      <c r="G34" t="e">
        <f>VLOOKUP(D34,[1]Sheet2!$F$2:$I$17496,4,FALSE)</f>
        <v>#N/A</v>
      </c>
    </row>
    <row r="35" spans="1:7">
      <c r="A35" s="4" t="s">
        <v>34</v>
      </c>
      <c r="B35" s="3">
        <v>21202075</v>
      </c>
      <c r="C35" s="3">
        <v>21202078</v>
      </c>
      <c r="D35" s="3">
        <v>21202076</v>
      </c>
      <c r="E35" s="3">
        <v>21202077</v>
      </c>
      <c r="F35" t="str">
        <f>VLOOKUP(B35,[1]Sheet2!$F$2:$I$17496,4,FALSE)</f>
        <v xml:space="preserve">E8906600                      </v>
      </c>
      <c r="G35" t="str">
        <f>VLOOKUP(D35,[1]Sheet2!$F$2:$I$17496,4,FALSE)</f>
        <v xml:space="preserve">E8791500                      </v>
      </c>
    </row>
    <row r="36" spans="1:7">
      <c r="A36" s="4" t="s">
        <v>35</v>
      </c>
      <c r="B36" s="3">
        <v>23102030</v>
      </c>
      <c r="C36" s="3">
        <v>23102034</v>
      </c>
      <c r="D36" s="3">
        <v>23102031</v>
      </c>
      <c r="E36" s="3">
        <v>23102032</v>
      </c>
      <c r="F36" t="e">
        <f>VLOOKUP(B36,[1]Sheet2!$F$2:$I$17496,4,FALSE)</f>
        <v>#N/A</v>
      </c>
      <c r="G36" t="e">
        <f>VLOOKUP(D36,[1]Sheet2!$F$2:$I$17496,4,FALSE)</f>
        <v>#N/A</v>
      </c>
    </row>
    <row r="37" spans="1:7">
      <c r="A37" s="1" t="s">
        <v>23</v>
      </c>
      <c r="B37" s="1" t="s">
        <v>36</v>
      </c>
      <c r="C37" s="1" t="s">
        <v>37</v>
      </c>
      <c r="D37" s="1" t="s">
        <v>26</v>
      </c>
    </row>
    <row r="38" spans="1:7">
      <c r="A38" s="4" t="s">
        <v>38</v>
      </c>
      <c r="B38" s="3">
        <v>21202050</v>
      </c>
      <c r="C38" s="3">
        <v>21202054</v>
      </c>
      <c r="F38" t="str">
        <f>VLOOKUP(C38,[1]Sheet2!$F$2:$I$17496,4,FALSE)</f>
        <v xml:space="preserve">E8903700                      </v>
      </c>
    </row>
    <row r="39" spans="1:7">
      <c r="A39" s="4" t="s">
        <v>39</v>
      </c>
      <c r="B39" s="3">
        <v>21202051</v>
      </c>
      <c r="C39" s="3">
        <v>21202055</v>
      </c>
      <c r="F39" t="str">
        <f>VLOOKUP(C39,[1]Sheet2!$F$2:$I$17496,4,FALSE)</f>
        <v xml:space="preserve">E8901400                      </v>
      </c>
    </row>
    <row r="40" spans="1:7">
      <c r="A40" s="4" t="s">
        <v>40</v>
      </c>
      <c r="B40" s="3">
        <v>21202090</v>
      </c>
      <c r="C40" s="3">
        <v>21202092</v>
      </c>
      <c r="F40" t="e">
        <f>VLOOKUP(C40,[1]Sheet2!$F$2:$I$17496,4,FALSE)</f>
        <v>#N/A</v>
      </c>
    </row>
    <row r="41" spans="1:7">
      <c r="A41" s="4" t="s">
        <v>41</v>
      </c>
      <c r="C41" s="3">
        <v>22702006</v>
      </c>
      <c r="D41" s="3">
        <v>22702007</v>
      </c>
      <c r="F41" t="e">
        <f>VLOOKUP(C41,[1]Sheet2!$F$2:$I$17496,4,FALSE)</f>
        <v>#N/A</v>
      </c>
    </row>
    <row r="43" spans="1:7">
      <c r="A43" s="7">
        <v>18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24"/>
  <sheetViews>
    <sheetView tabSelected="1" workbookViewId="0">
      <selection activeCell="B2" sqref="B2:E24"/>
    </sheetView>
  </sheetViews>
  <sheetFormatPr defaultRowHeight="15"/>
  <cols>
    <col min="1" max="1" width="7.42578125" customWidth="1"/>
    <col min="2" max="2" width="6" style="10" customWidth="1"/>
    <col min="3" max="3" width="9.140625" style="10"/>
    <col min="4" max="4" width="31" customWidth="1"/>
    <col min="5" max="5" width="5.140625" style="10" customWidth="1"/>
    <col min="6" max="6" width="13.28515625" customWidth="1"/>
    <col min="7" max="7" width="36" customWidth="1"/>
  </cols>
  <sheetData>
    <row r="2" spans="2:5" ht="12.6" customHeight="1">
      <c r="B2" s="11" t="s">
        <v>61</v>
      </c>
      <c r="C2" s="12" t="s">
        <v>62</v>
      </c>
      <c r="D2" s="13" t="s">
        <v>1</v>
      </c>
      <c r="E2" s="11" t="s">
        <v>2</v>
      </c>
    </row>
    <row r="3" spans="2:5" ht="12.6" customHeight="1">
      <c r="B3" s="14">
        <v>1</v>
      </c>
      <c r="C3" s="15">
        <v>1105802</v>
      </c>
      <c r="D3" s="18" t="s">
        <v>3</v>
      </c>
      <c r="E3" s="15">
        <v>1</v>
      </c>
    </row>
    <row r="4" spans="2:5" ht="12.6" customHeight="1">
      <c r="B4" s="14">
        <v>2</v>
      </c>
      <c r="C4" s="15" t="s">
        <v>47</v>
      </c>
      <c r="D4" s="18" t="s">
        <v>63</v>
      </c>
      <c r="E4" s="15">
        <v>1</v>
      </c>
    </row>
    <row r="5" spans="2:5" ht="12.6" customHeight="1">
      <c r="B5" s="14">
        <v>3</v>
      </c>
      <c r="C5" s="15">
        <v>21202039</v>
      </c>
      <c r="D5" s="18" t="s">
        <v>5</v>
      </c>
      <c r="E5" s="15">
        <v>1</v>
      </c>
    </row>
    <row r="6" spans="2:5" ht="12.6" customHeight="1">
      <c r="B6" s="14">
        <v>4</v>
      </c>
      <c r="C6" s="15">
        <v>21602009</v>
      </c>
      <c r="D6" s="18" t="s">
        <v>6</v>
      </c>
      <c r="E6" s="15">
        <v>1</v>
      </c>
    </row>
    <row r="7" spans="2:5" ht="12.6" customHeight="1">
      <c r="B7" s="14">
        <v>5</v>
      </c>
      <c r="C7" s="15">
        <v>1105806</v>
      </c>
      <c r="D7" s="18" t="s">
        <v>7</v>
      </c>
      <c r="E7" s="15">
        <v>1</v>
      </c>
    </row>
    <row r="8" spans="2:5" ht="12.6" customHeight="1">
      <c r="B8" s="14">
        <v>6</v>
      </c>
      <c r="C8" s="15">
        <v>21102023</v>
      </c>
      <c r="D8" s="18" t="s">
        <v>8</v>
      </c>
      <c r="E8" s="15">
        <v>1</v>
      </c>
    </row>
    <row r="9" spans="2:5" ht="12.6" customHeight="1">
      <c r="B9" s="14">
        <v>7</v>
      </c>
      <c r="C9" s="15" t="s">
        <v>48</v>
      </c>
      <c r="D9" s="18" t="s">
        <v>64</v>
      </c>
      <c r="E9" s="15">
        <v>1</v>
      </c>
    </row>
    <row r="10" spans="2:5" ht="12.6" customHeight="1">
      <c r="B10" s="14">
        <v>8</v>
      </c>
      <c r="C10" s="15" t="s">
        <v>49</v>
      </c>
      <c r="D10" s="18" t="s">
        <v>65</v>
      </c>
      <c r="E10" s="15">
        <v>4</v>
      </c>
    </row>
    <row r="11" spans="2:5" ht="12.6" customHeight="1">
      <c r="B11" s="14">
        <v>9</v>
      </c>
      <c r="C11" s="16" t="s">
        <v>50</v>
      </c>
      <c r="D11" s="18" t="s">
        <v>74</v>
      </c>
      <c r="E11" s="15">
        <v>1</v>
      </c>
    </row>
    <row r="12" spans="2:5" ht="12.6" customHeight="1">
      <c r="B12" s="14">
        <v>10</v>
      </c>
      <c r="C12" s="15" t="s">
        <v>51</v>
      </c>
      <c r="D12" s="18" t="s">
        <v>66</v>
      </c>
      <c r="E12" s="15">
        <v>2</v>
      </c>
    </row>
    <row r="13" spans="2:5" ht="12.6" customHeight="1">
      <c r="B13" s="14">
        <v>11</v>
      </c>
      <c r="C13" s="15" t="s">
        <v>52</v>
      </c>
      <c r="D13" s="18" t="s">
        <v>67</v>
      </c>
      <c r="E13" s="15">
        <v>1</v>
      </c>
    </row>
    <row r="14" spans="2:5" ht="12.6" customHeight="1">
      <c r="B14" s="14">
        <v>12</v>
      </c>
      <c r="C14" s="15" t="s">
        <v>53</v>
      </c>
      <c r="D14" s="18" t="s">
        <v>13</v>
      </c>
      <c r="E14" s="15">
        <v>1</v>
      </c>
    </row>
    <row r="15" spans="2:5" ht="12.6" customHeight="1">
      <c r="B15" s="14">
        <v>13</v>
      </c>
      <c r="C15" s="15" t="s">
        <v>54</v>
      </c>
      <c r="D15" s="18" t="s">
        <v>14</v>
      </c>
      <c r="E15" s="15">
        <v>1</v>
      </c>
    </row>
    <row r="16" spans="2:5" ht="12.6" customHeight="1">
      <c r="B16" s="14">
        <v>14</v>
      </c>
      <c r="C16" s="15" t="s">
        <v>55</v>
      </c>
      <c r="D16" s="18" t="s">
        <v>68</v>
      </c>
      <c r="E16" s="15">
        <v>1</v>
      </c>
    </row>
    <row r="17" spans="2:5" ht="12.6" customHeight="1">
      <c r="B17" s="14">
        <v>15</v>
      </c>
      <c r="C17" s="15" t="s">
        <v>49</v>
      </c>
      <c r="D17" s="18" t="s">
        <v>65</v>
      </c>
      <c r="E17" s="15">
        <v>2</v>
      </c>
    </row>
    <row r="18" spans="2:5" ht="12.6" customHeight="1">
      <c r="B18" s="14">
        <v>16</v>
      </c>
      <c r="C18" s="15" t="s">
        <v>56</v>
      </c>
      <c r="D18" s="18" t="s">
        <v>69</v>
      </c>
      <c r="E18" s="15">
        <v>1</v>
      </c>
    </row>
    <row r="19" spans="2:5" ht="12.6" customHeight="1">
      <c r="B19" s="14" t="s">
        <v>44</v>
      </c>
      <c r="C19" s="15" t="s">
        <v>57</v>
      </c>
      <c r="D19" s="18" t="s">
        <v>70</v>
      </c>
      <c r="E19" s="15"/>
    </row>
    <row r="20" spans="2:5" ht="12.6" customHeight="1">
      <c r="B20" s="15">
        <v>17</v>
      </c>
      <c r="C20" s="15" t="s">
        <v>58</v>
      </c>
      <c r="D20" s="18" t="s">
        <v>71</v>
      </c>
      <c r="E20" s="15">
        <v>1</v>
      </c>
    </row>
    <row r="21" spans="2:5" ht="12.6" customHeight="1">
      <c r="B21" s="14">
        <v>18</v>
      </c>
      <c r="C21" s="15" t="s">
        <v>59</v>
      </c>
      <c r="D21" s="18" t="s">
        <v>72</v>
      </c>
      <c r="E21" s="15">
        <v>1</v>
      </c>
    </row>
    <row r="22" spans="2:5" ht="12.6" customHeight="1">
      <c r="B22" s="14">
        <v>19</v>
      </c>
      <c r="C22" s="15" t="s">
        <v>60</v>
      </c>
      <c r="D22" s="18" t="s">
        <v>73</v>
      </c>
      <c r="E22" s="15">
        <v>1</v>
      </c>
    </row>
    <row r="23" spans="2:5" ht="12.6" customHeight="1">
      <c r="B23" s="14">
        <v>20</v>
      </c>
      <c r="C23" s="11" t="e">
        <v>#N/A</v>
      </c>
      <c r="D23" s="18" t="s">
        <v>19</v>
      </c>
      <c r="E23" s="15">
        <v>1</v>
      </c>
    </row>
    <row r="24" spans="2:5" ht="12.6" customHeight="1">
      <c r="B24" s="14">
        <v>21</v>
      </c>
      <c r="C24" s="11" t="e">
        <v>#N/A</v>
      </c>
      <c r="D24" s="18" t="s">
        <v>20</v>
      </c>
      <c r="E24" s="15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DEF9F8-75AC-4FFA-9713-743D30A1942D}"/>
</file>

<file path=customXml/itemProps2.xml><?xml version="1.0" encoding="utf-8"?>
<ds:datastoreItem xmlns:ds="http://schemas.openxmlformats.org/officeDocument/2006/customXml" ds:itemID="{81DDDDBA-F164-4B70-9E03-7C5D9A74FBF7}"/>
</file>

<file path=customXml/itemProps3.xml><?xml version="1.0" encoding="utf-8"?>
<ds:datastoreItem xmlns:ds="http://schemas.openxmlformats.org/officeDocument/2006/customXml" ds:itemID="{08774A0D-A9DC-413A-A4AD-BFD6193BA1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2010-07-26T17:33:27Z</dcterms:created>
  <dcterms:modified xsi:type="dcterms:W3CDTF">2010-08-06T13:38:54Z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